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15" windowHeight="8190" activeTab="0"/>
  </bookViews>
  <sheets>
    <sheet name="Calc Sheet" sheetId="1" r:id="rId1"/>
    <sheet name="Notes" sheetId="2" r:id="rId2"/>
  </sheets>
  <definedNames>
    <definedName name="_xlnm.Print_Area" localSheetId="0">'Calc Sheet'!$A$1:$O$48</definedName>
  </definedNames>
  <calcPr fullCalcOnLoad="1"/>
</workbook>
</file>

<file path=xl/sharedStrings.xml><?xml version="1.0" encoding="utf-8"?>
<sst xmlns="http://schemas.openxmlformats.org/spreadsheetml/2006/main" count="48" uniqueCount="44">
  <si>
    <t xml:space="preserve"> = Metres</t>
  </si>
  <si>
    <t xml:space="preserve"> = MHz</t>
  </si>
  <si>
    <t>Tuning capacitor span? (pf)</t>
  </si>
  <si>
    <t>Calculated Inductance (uH)</t>
  </si>
  <si>
    <t>Calculated number of turns</t>
  </si>
  <si>
    <t>Calculated pitch (tpi)</t>
  </si>
  <si>
    <t>Outside Diameter (")</t>
  </si>
  <si>
    <t>Length of winding (")</t>
  </si>
  <si>
    <t>Required Inductance L (uH)</t>
  </si>
  <si>
    <t>Required Inductance (uH)</t>
  </si>
  <si>
    <t>Calculated turns per sq inch</t>
  </si>
  <si>
    <t>SWG</t>
  </si>
  <si>
    <t>TPI</t>
  </si>
  <si>
    <t>TPSI</t>
  </si>
  <si>
    <t>Enamel</t>
  </si>
  <si>
    <t>Mean Diameter a (")</t>
  </si>
  <si>
    <t>Winding Length b (")</t>
  </si>
  <si>
    <t>Radial Depth c (")</t>
  </si>
  <si>
    <t>RF Inductance Design Sheet</t>
  </si>
  <si>
    <t xml:space="preserve"> Formula For Coils (Wheeler)</t>
  </si>
  <si>
    <t>Tuned Circuit Inductance Calculator (Chapman)</t>
  </si>
  <si>
    <t>Bank Wound Coils (Blakey)</t>
  </si>
  <si>
    <t>Wire Tables</t>
  </si>
  <si>
    <t xml:space="preserve">   Note: an iron dust core can typically increase the inductance value by 10 to 20%.</t>
  </si>
  <si>
    <t>Notes on using the calculation sheet (after 'Coil Design and Construction Manual' Bernards Radio Manual #160, 1960)</t>
  </si>
  <si>
    <t>Graphical Method (after Radio Data Reference Book, GR Jessop G6JP, 5th Ed. RSGB, 1985)</t>
  </si>
  <si>
    <t>To Design a Coil:</t>
  </si>
  <si>
    <t xml:space="preserve"> - Enter the highest and lowest desired frequencies in orange cells</t>
  </si>
  <si>
    <t xml:space="preserve"> - Enter tuning capacitor span in yellow cell</t>
  </si>
  <si>
    <t xml:space="preserve"> - Desired inductance value is shown in light-green cell</t>
  </si>
  <si>
    <t xml:space="preserve"> - Enter calculated inductance in violet cell</t>
  </si>
  <si>
    <t>1. For a coil needed to tune a range of frequencies, knowing the capacitor span (using Chapman method)</t>
  </si>
  <si>
    <t>2. Knowing the desired inductance value, for a single-layer coil (using Wheeler method):</t>
  </si>
  <si>
    <t xml:space="preserve"> - Enter desired length of winding in pink cell</t>
  </si>
  <si>
    <t>3. Knowing the desired inductance value, for a bank-wound coil (using Blakey method)</t>
  </si>
  <si>
    <t xml:space="preserve"> - Enter 'mean diameter' in red cell</t>
  </si>
  <si>
    <t xml:space="preserve"> - Number of turns and pitch (turns per inch, TPI) are shown in blue cells</t>
  </si>
  <si>
    <t xml:space="preserve"> - Enter winding length in turquoise cell</t>
  </si>
  <si>
    <t xml:space="preserve"> - Enter 'radial depth' in aqua cell</t>
  </si>
  <si>
    <t xml:space="preserve"> - Number of turns and turns per square inch are shown in crimson cells</t>
  </si>
  <si>
    <t>Highest tuned frequency? (MHz)</t>
  </si>
  <si>
    <t>Lowest tuned frequency? (MHz )</t>
  </si>
  <si>
    <t xml:space="preserve"> - Enter outside diameter of the coil former in green cell</t>
  </si>
  <si>
    <t>Appropriate wire sizes can be found by referring to the wire chart on this sheet and on 'notes' page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</si>
</sst>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5" xfId="0" applyFill="1" applyBorder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" borderId="15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5" fontId="0" fillId="4" borderId="16" xfId="0" applyNumberFormat="1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5" fontId="0" fillId="4" borderId="19" xfId="0" applyNumberFormat="1" applyFill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2" fontId="0" fillId="0" borderId="21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6" borderId="23" xfId="0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0" fontId="0" fillId="8" borderId="24" xfId="0" applyFill="1" applyBorder="1" applyAlignment="1" applyProtection="1">
      <alignment/>
      <protection locked="0"/>
    </xf>
    <xf numFmtId="0" fontId="0" fillId="9" borderId="23" xfId="0" applyFill="1" applyBorder="1" applyAlignment="1" applyProtection="1">
      <alignment/>
      <protection locked="0"/>
    </xf>
    <xf numFmtId="0" fontId="0" fillId="10" borderId="13" xfId="0" applyFill="1" applyBorder="1" applyAlignment="1" applyProtection="1">
      <alignment/>
      <protection locked="0"/>
    </xf>
    <xf numFmtId="0" fontId="0" fillId="11" borderId="13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1" fontId="0" fillId="12" borderId="23" xfId="0" applyNumberFormat="1" applyFill="1" applyBorder="1" applyAlignment="1" applyProtection="1">
      <alignment/>
      <protection/>
    </xf>
    <xf numFmtId="1" fontId="0" fillId="12" borderId="12" xfId="0" applyNumberFormat="1" applyFill="1" applyBorder="1" applyAlignment="1" applyProtection="1">
      <alignment/>
      <protection/>
    </xf>
    <xf numFmtId="165" fontId="0" fillId="0" borderId="25" xfId="0" applyNumberFormat="1" applyFill="1" applyBorder="1" applyAlignment="1" applyProtection="1">
      <alignment/>
      <protection/>
    </xf>
    <xf numFmtId="165" fontId="0" fillId="0" borderId="26" xfId="0" applyNumberFormat="1" applyFill="1" applyBorder="1" applyAlignment="1" applyProtection="1">
      <alignment/>
      <protection/>
    </xf>
    <xf numFmtId="2" fontId="0" fillId="0" borderId="25" xfId="0" applyNumberFormat="1" applyFill="1" applyBorder="1" applyAlignment="1" applyProtection="1">
      <alignment/>
      <protection/>
    </xf>
    <xf numFmtId="2" fontId="0" fillId="0" borderId="26" xfId="0" applyNumberFormat="1" applyFill="1" applyBorder="1" applyAlignment="1" applyProtection="1">
      <alignment/>
      <protection/>
    </xf>
    <xf numFmtId="1" fontId="0" fillId="13" borderId="23" xfId="0" applyNumberFormat="1" applyFill="1" applyBorder="1" applyAlignment="1" applyProtection="1">
      <alignment/>
      <protection/>
    </xf>
    <xf numFmtId="1" fontId="0" fillId="13" borderId="12" xfId="0" applyNumberFormat="1" applyFill="1" applyBorder="1" applyAlignment="1" applyProtection="1">
      <alignment/>
      <protection/>
    </xf>
    <xf numFmtId="0" fontId="2" fillId="14" borderId="14" xfId="0" applyFont="1" applyFill="1" applyBorder="1" applyAlignment="1">
      <alignment/>
    </xf>
    <xf numFmtId="0" fontId="0" fillId="14" borderId="1" xfId="0" applyFill="1" applyBorder="1" applyAlignment="1">
      <alignment/>
    </xf>
    <xf numFmtId="0" fontId="0" fillId="14" borderId="2" xfId="0" applyFill="1" applyBorder="1" applyAlignment="1">
      <alignment/>
    </xf>
    <xf numFmtId="0" fontId="0" fillId="14" borderId="3" xfId="0" applyFill="1" applyBorder="1" applyAlignment="1">
      <alignment/>
    </xf>
    <xf numFmtId="0" fontId="0" fillId="14" borderId="0" xfId="0" applyFill="1" applyBorder="1" applyAlignment="1">
      <alignment/>
    </xf>
    <xf numFmtId="0" fontId="0" fillId="14" borderId="4" xfId="0" applyFill="1" applyBorder="1" applyAlignment="1">
      <alignment/>
    </xf>
    <xf numFmtId="0" fontId="0" fillId="14" borderId="5" xfId="0" applyFill="1" applyBorder="1" applyAlignment="1">
      <alignment/>
    </xf>
    <xf numFmtId="0" fontId="0" fillId="14" borderId="6" xfId="0" applyFill="1" applyBorder="1" applyAlignment="1">
      <alignment/>
    </xf>
    <xf numFmtId="0" fontId="0" fillId="14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33</xdr:row>
      <xdr:rowOff>104775</xdr:rowOff>
    </xdr:from>
    <xdr:to>
      <xdr:col>10</xdr:col>
      <xdr:colOff>542925</xdr:colOff>
      <xdr:row>46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5724525"/>
          <a:ext cx="43719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25</xdr:row>
      <xdr:rowOff>85725</xdr:rowOff>
    </xdr:from>
    <xdr:to>
      <xdr:col>4</xdr:col>
      <xdr:colOff>295275</xdr:colOff>
      <xdr:row>38</xdr:row>
      <xdr:rowOff>57150</xdr:rowOff>
    </xdr:to>
    <xdr:sp>
      <xdr:nvSpPr>
        <xdr:cNvPr id="2" name="Line 2"/>
        <xdr:cNvSpPr>
          <a:spLocks/>
        </xdr:cNvSpPr>
      </xdr:nvSpPr>
      <xdr:spPr>
        <a:xfrm>
          <a:off x="2628900" y="4371975"/>
          <a:ext cx="533400" cy="2114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27</xdr:row>
      <xdr:rowOff>95250</xdr:rowOff>
    </xdr:from>
    <xdr:to>
      <xdr:col>6</xdr:col>
      <xdr:colOff>190500</xdr:colOff>
      <xdr:row>35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943350" y="4705350"/>
          <a:ext cx="333375" cy="1343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44</xdr:row>
      <xdr:rowOff>9525</xdr:rowOff>
    </xdr:from>
    <xdr:to>
      <xdr:col>5</xdr:col>
      <xdr:colOff>171450</xdr:colOff>
      <xdr:row>45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2676525" y="7429500"/>
          <a:ext cx="97155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25</xdr:row>
      <xdr:rowOff>85725</xdr:rowOff>
    </xdr:from>
    <xdr:to>
      <xdr:col>3</xdr:col>
      <xdr:colOff>371475</xdr:colOff>
      <xdr:row>25</xdr:row>
      <xdr:rowOff>95250</xdr:rowOff>
    </xdr:to>
    <xdr:sp>
      <xdr:nvSpPr>
        <xdr:cNvPr id="5" name="Line 5"/>
        <xdr:cNvSpPr>
          <a:spLocks/>
        </xdr:cNvSpPr>
      </xdr:nvSpPr>
      <xdr:spPr>
        <a:xfrm flipH="1" flipV="1">
          <a:off x="2247900" y="4371975"/>
          <a:ext cx="3810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26</xdr:row>
      <xdr:rowOff>76200</xdr:rowOff>
    </xdr:from>
    <xdr:to>
      <xdr:col>3</xdr:col>
      <xdr:colOff>419100</xdr:colOff>
      <xdr:row>45</xdr:row>
      <xdr:rowOff>28575</xdr:rowOff>
    </xdr:to>
    <xdr:sp>
      <xdr:nvSpPr>
        <xdr:cNvPr id="6" name="Line 6"/>
        <xdr:cNvSpPr>
          <a:spLocks/>
        </xdr:cNvSpPr>
      </xdr:nvSpPr>
      <xdr:spPr>
        <a:xfrm flipH="1" flipV="1">
          <a:off x="2466975" y="4524375"/>
          <a:ext cx="209550" cy="3086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26</xdr:row>
      <xdr:rowOff>76200</xdr:rowOff>
    </xdr:from>
    <xdr:to>
      <xdr:col>3</xdr:col>
      <xdr:colOff>200025</xdr:colOff>
      <xdr:row>26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2238375" y="4524375"/>
          <a:ext cx="2190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27</xdr:row>
      <xdr:rowOff>76200</xdr:rowOff>
    </xdr:from>
    <xdr:to>
      <xdr:col>5</xdr:col>
      <xdr:colOff>466725</xdr:colOff>
      <xdr:row>27</xdr:row>
      <xdr:rowOff>85725</xdr:rowOff>
    </xdr:to>
    <xdr:sp>
      <xdr:nvSpPr>
        <xdr:cNvPr id="8" name="Line 8"/>
        <xdr:cNvSpPr>
          <a:spLocks/>
        </xdr:cNvSpPr>
      </xdr:nvSpPr>
      <xdr:spPr>
        <a:xfrm flipH="1" flipV="1">
          <a:off x="2781300" y="4686300"/>
          <a:ext cx="11620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27</xdr:row>
      <xdr:rowOff>76200</xdr:rowOff>
    </xdr:from>
    <xdr:to>
      <xdr:col>3</xdr:col>
      <xdr:colOff>552450</xdr:colOff>
      <xdr:row>27</xdr:row>
      <xdr:rowOff>76200</xdr:rowOff>
    </xdr:to>
    <xdr:sp>
      <xdr:nvSpPr>
        <xdr:cNvPr id="9" name="Line 12"/>
        <xdr:cNvSpPr>
          <a:spLocks/>
        </xdr:cNvSpPr>
      </xdr:nvSpPr>
      <xdr:spPr>
        <a:xfrm flipH="1" flipV="1">
          <a:off x="2247900" y="4686300"/>
          <a:ext cx="5619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13</xdr:row>
      <xdr:rowOff>85725</xdr:rowOff>
    </xdr:from>
    <xdr:to>
      <xdr:col>8</xdr:col>
      <xdr:colOff>123825</xdr:colOff>
      <xdr:row>15</xdr:row>
      <xdr:rowOff>152400</xdr:rowOff>
    </xdr:to>
    <xdr:sp>
      <xdr:nvSpPr>
        <xdr:cNvPr id="10" name="Rectangle 13"/>
        <xdr:cNvSpPr>
          <a:spLocks/>
        </xdr:cNvSpPr>
      </xdr:nvSpPr>
      <xdr:spPr>
        <a:xfrm>
          <a:off x="3867150" y="2333625"/>
          <a:ext cx="1781175" cy="40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13</xdr:row>
      <xdr:rowOff>47625</xdr:rowOff>
    </xdr:from>
    <xdr:to>
      <xdr:col>6</xdr:col>
      <xdr:colOff>447675</xdr:colOff>
      <xdr:row>16</xdr:row>
      <xdr:rowOff>47625</xdr:rowOff>
    </xdr:to>
    <xdr:sp>
      <xdr:nvSpPr>
        <xdr:cNvPr id="11" name="Line 14"/>
        <xdr:cNvSpPr>
          <a:spLocks/>
        </xdr:cNvSpPr>
      </xdr:nvSpPr>
      <xdr:spPr>
        <a:xfrm>
          <a:off x="4419600" y="2295525"/>
          <a:ext cx="114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13</xdr:row>
      <xdr:rowOff>57150</xdr:rowOff>
    </xdr:from>
    <xdr:to>
      <xdr:col>6</xdr:col>
      <xdr:colOff>495300</xdr:colOff>
      <xdr:row>16</xdr:row>
      <xdr:rowOff>57150</xdr:rowOff>
    </xdr:to>
    <xdr:sp>
      <xdr:nvSpPr>
        <xdr:cNvPr id="12" name="Line 15"/>
        <xdr:cNvSpPr>
          <a:spLocks/>
        </xdr:cNvSpPr>
      </xdr:nvSpPr>
      <xdr:spPr>
        <a:xfrm>
          <a:off x="4467225" y="2305050"/>
          <a:ext cx="114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13</xdr:row>
      <xdr:rowOff>57150</xdr:rowOff>
    </xdr:from>
    <xdr:to>
      <xdr:col>6</xdr:col>
      <xdr:colOff>542925</xdr:colOff>
      <xdr:row>16</xdr:row>
      <xdr:rowOff>57150</xdr:rowOff>
    </xdr:to>
    <xdr:sp>
      <xdr:nvSpPr>
        <xdr:cNvPr id="13" name="Line 16"/>
        <xdr:cNvSpPr>
          <a:spLocks/>
        </xdr:cNvSpPr>
      </xdr:nvSpPr>
      <xdr:spPr>
        <a:xfrm>
          <a:off x="4514850" y="2305050"/>
          <a:ext cx="114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13</xdr:row>
      <xdr:rowOff>57150</xdr:rowOff>
    </xdr:from>
    <xdr:to>
      <xdr:col>6</xdr:col>
      <xdr:colOff>590550</xdr:colOff>
      <xdr:row>16</xdr:row>
      <xdr:rowOff>57150</xdr:rowOff>
    </xdr:to>
    <xdr:sp>
      <xdr:nvSpPr>
        <xdr:cNvPr id="14" name="Line 17"/>
        <xdr:cNvSpPr>
          <a:spLocks/>
        </xdr:cNvSpPr>
      </xdr:nvSpPr>
      <xdr:spPr>
        <a:xfrm>
          <a:off x="4562475" y="2305050"/>
          <a:ext cx="114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13</xdr:row>
      <xdr:rowOff>57150</xdr:rowOff>
    </xdr:from>
    <xdr:to>
      <xdr:col>7</xdr:col>
      <xdr:colOff>28575</xdr:colOff>
      <xdr:row>16</xdr:row>
      <xdr:rowOff>57150</xdr:rowOff>
    </xdr:to>
    <xdr:sp>
      <xdr:nvSpPr>
        <xdr:cNvPr id="15" name="Line 18"/>
        <xdr:cNvSpPr>
          <a:spLocks/>
        </xdr:cNvSpPr>
      </xdr:nvSpPr>
      <xdr:spPr>
        <a:xfrm>
          <a:off x="4610100" y="2305050"/>
          <a:ext cx="114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13</xdr:row>
      <xdr:rowOff>66675</xdr:rowOff>
    </xdr:from>
    <xdr:to>
      <xdr:col>7</xdr:col>
      <xdr:colOff>76200</xdr:colOff>
      <xdr:row>16</xdr:row>
      <xdr:rowOff>66675</xdr:rowOff>
    </xdr:to>
    <xdr:sp>
      <xdr:nvSpPr>
        <xdr:cNvPr id="16" name="Line 19"/>
        <xdr:cNvSpPr>
          <a:spLocks/>
        </xdr:cNvSpPr>
      </xdr:nvSpPr>
      <xdr:spPr>
        <a:xfrm>
          <a:off x="4657725" y="2314575"/>
          <a:ext cx="114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66675</xdr:rowOff>
    </xdr:from>
    <xdr:to>
      <xdr:col>7</xdr:col>
      <xdr:colOff>123825</xdr:colOff>
      <xdr:row>16</xdr:row>
      <xdr:rowOff>66675</xdr:rowOff>
    </xdr:to>
    <xdr:sp>
      <xdr:nvSpPr>
        <xdr:cNvPr id="17" name="Line 20"/>
        <xdr:cNvSpPr>
          <a:spLocks/>
        </xdr:cNvSpPr>
      </xdr:nvSpPr>
      <xdr:spPr>
        <a:xfrm>
          <a:off x="4705350" y="2314575"/>
          <a:ext cx="114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57150</xdr:rowOff>
    </xdr:from>
    <xdr:to>
      <xdr:col>7</xdr:col>
      <xdr:colOff>171450</xdr:colOff>
      <xdr:row>16</xdr:row>
      <xdr:rowOff>57150</xdr:rowOff>
    </xdr:to>
    <xdr:sp>
      <xdr:nvSpPr>
        <xdr:cNvPr id="18" name="Line 24"/>
        <xdr:cNvSpPr>
          <a:spLocks/>
        </xdr:cNvSpPr>
      </xdr:nvSpPr>
      <xdr:spPr>
        <a:xfrm>
          <a:off x="4752975" y="2305050"/>
          <a:ext cx="114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13</xdr:row>
      <xdr:rowOff>66675</xdr:rowOff>
    </xdr:from>
    <xdr:to>
      <xdr:col>7</xdr:col>
      <xdr:colOff>219075</xdr:colOff>
      <xdr:row>16</xdr:row>
      <xdr:rowOff>66675</xdr:rowOff>
    </xdr:to>
    <xdr:sp>
      <xdr:nvSpPr>
        <xdr:cNvPr id="19" name="Line 25"/>
        <xdr:cNvSpPr>
          <a:spLocks/>
        </xdr:cNvSpPr>
      </xdr:nvSpPr>
      <xdr:spPr>
        <a:xfrm>
          <a:off x="4800600" y="2314575"/>
          <a:ext cx="114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13</xdr:row>
      <xdr:rowOff>47625</xdr:rowOff>
    </xdr:from>
    <xdr:to>
      <xdr:col>7</xdr:col>
      <xdr:colOff>304800</xdr:colOff>
      <xdr:row>16</xdr:row>
      <xdr:rowOff>47625</xdr:rowOff>
    </xdr:to>
    <xdr:sp>
      <xdr:nvSpPr>
        <xdr:cNvPr id="20" name="Line 26"/>
        <xdr:cNvSpPr>
          <a:spLocks/>
        </xdr:cNvSpPr>
      </xdr:nvSpPr>
      <xdr:spPr>
        <a:xfrm>
          <a:off x="4886325" y="2295525"/>
          <a:ext cx="114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13</xdr:row>
      <xdr:rowOff>57150</xdr:rowOff>
    </xdr:from>
    <xdr:to>
      <xdr:col>7</xdr:col>
      <xdr:colOff>266700</xdr:colOff>
      <xdr:row>16</xdr:row>
      <xdr:rowOff>57150</xdr:rowOff>
    </xdr:to>
    <xdr:sp>
      <xdr:nvSpPr>
        <xdr:cNvPr id="21" name="Line 27"/>
        <xdr:cNvSpPr>
          <a:spLocks/>
        </xdr:cNvSpPr>
      </xdr:nvSpPr>
      <xdr:spPr>
        <a:xfrm>
          <a:off x="4848225" y="2305050"/>
          <a:ext cx="114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66675</xdr:rowOff>
    </xdr:from>
    <xdr:to>
      <xdr:col>8</xdr:col>
      <xdr:colOff>314325</xdr:colOff>
      <xdr:row>18</xdr:row>
      <xdr:rowOff>47625</xdr:rowOff>
    </xdr:to>
    <xdr:sp>
      <xdr:nvSpPr>
        <xdr:cNvPr id="22" name="Rectangle 28"/>
        <xdr:cNvSpPr>
          <a:spLocks/>
        </xdr:cNvSpPr>
      </xdr:nvSpPr>
      <xdr:spPr>
        <a:xfrm>
          <a:off x="5648325" y="1971675"/>
          <a:ext cx="190500" cy="1162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66675</xdr:rowOff>
    </xdr:from>
    <xdr:to>
      <xdr:col>5</xdr:col>
      <xdr:colOff>257175</xdr:colOff>
      <xdr:row>14</xdr:row>
      <xdr:rowOff>66675</xdr:rowOff>
    </xdr:to>
    <xdr:sp>
      <xdr:nvSpPr>
        <xdr:cNvPr id="23" name="Line 29"/>
        <xdr:cNvSpPr>
          <a:spLocks/>
        </xdr:cNvSpPr>
      </xdr:nvSpPr>
      <xdr:spPr>
        <a:xfrm>
          <a:off x="2276475" y="2486025"/>
          <a:ext cx="145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13</xdr:row>
      <xdr:rowOff>104775</xdr:rowOff>
    </xdr:from>
    <xdr:to>
      <xdr:col>5</xdr:col>
      <xdr:colOff>333375</xdr:colOff>
      <xdr:row>15</xdr:row>
      <xdr:rowOff>152400</xdr:rowOff>
    </xdr:to>
    <xdr:sp>
      <xdr:nvSpPr>
        <xdr:cNvPr id="24" name="Line 30"/>
        <xdr:cNvSpPr>
          <a:spLocks/>
        </xdr:cNvSpPr>
      </xdr:nvSpPr>
      <xdr:spPr>
        <a:xfrm flipH="1">
          <a:off x="3810000" y="2352675"/>
          <a:ext cx="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16</xdr:row>
      <xdr:rowOff>123825</xdr:rowOff>
    </xdr:from>
    <xdr:to>
      <xdr:col>7</xdr:col>
      <xdr:colOff>314325</xdr:colOff>
      <xdr:row>16</xdr:row>
      <xdr:rowOff>123825</xdr:rowOff>
    </xdr:to>
    <xdr:sp>
      <xdr:nvSpPr>
        <xdr:cNvPr id="25" name="Line 31"/>
        <xdr:cNvSpPr>
          <a:spLocks/>
        </xdr:cNvSpPr>
      </xdr:nvSpPr>
      <xdr:spPr>
        <a:xfrm flipV="1">
          <a:off x="4543425" y="2867025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17</xdr:row>
      <xdr:rowOff>9525</xdr:rowOff>
    </xdr:from>
    <xdr:to>
      <xdr:col>7</xdr:col>
      <xdr:colOff>9525</xdr:colOff>
      <xdr:row>18</xdr:row>
      <xdr:rowOff>47625</xdr:rowOff>
    </xdr:to>
    <xdr:sp>
      <xdr:nvSpPr>
        <xdr:cNvPr id="26" name="Line 32"/>
        <xdr:cNvSpPr>
          <a:spLocks/>
        </xdr:cNvSpPr>
      </xdr:nvSpPr>
      <xdr:spPr>
        <a:xfrm flipV="1">
          <a:off x="4181475" y="2924175"/>
          <a:ext cx="5238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15</xdr:row>
      <xdr:rowOff>76200</xdr:rowOff>
    </xdr:from>
    <xdr:to>
      <xdr:col>6</xdr:col>
      <xdr:colOff>123825</xdr:colOff>
      <xdr:row>18</xdr:row>
      <xdr:rowOff>38100</xdr:rowOff>
    </xdr:to>
    <xdr:sp>
      <xdr:nvSpPr>
        <xdr:cNvPr id="27" name="Line 33"/>
        <xdr:cNvSpPr>
          <a:spLocks/>
        </xdr:cNvSpPr>
      </xdr:nvSpPr>
      <xdr:spPr>
        <a:xfrm flipH="1" flipV="1">
          <a:off x="2247900" y="2657475"/>
          <a:ext cx="196215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51</xdr:row>
      <xdr:rowOff>9525</xdr:rowOff>
    </xdr:from>
    <xdr:to>
      <xdr:col>8</xdr:col>
      <xdr:colOff>495300</xdr:colOff>
      <xdr:row>104</xdr:row>
      <xdr:rowOff>0</xdr:rowOff>
    </xdr:to>
    <xdr:pic>
      <xdr:nvPicPr>
        <xdr:cNvPr id="28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8582025"/>
          <a:ext cx="5248275" cy="857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91</xdr:row>
      <xdr:rowOff>28575</xdr:rowOff>
    </xdr:from>
    <xdr:to>
      <xdr:col>1</xdr:col>
      <xdr:colOff>295275</xdr:colOff>
      <xdr:row>92</xdr:row>
      <xdr:rowOff>123825</xdr:rowOff>
    </xdr:to>
    <xdr:sp>
      <xdr:nvSpPr>
        <xdr:cNvPr id="29" name="Line 35"/>
        <xdr:cNvSpPr>
          <a:spLocks/>
        </xdr:cNvSpPr>
      </xdr:nvSpPr>
      <xdr:spPr>
        <a:xfrm>
          <a:off x="904875" y="15078075"/>
          <a:ext cx="0" cy="2571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92</xdr:row>
      <xdr:rowOff>9525</xdr:rowOff>
    </xdr:from>
    <xdr:to>
      <xdr:col>1</xdr:col>
      <xdr:colOff>0</xdr:colOff>
      <xdr:row>105</xdr:row>
      <xdr:rowOff>95250</xdr:rowOff>
    </xdr:to>
    <xdr:sp>
      <xdr:nvSpPr>
        <xdr:cNvPr id="30" name="Line 36"/>
        <xdr:cNvSpPr>
          <a:spLocks/>
        </xdr:cNvSpPr>
      </xdr:nvSpPr>
      <xdr:spPr>
        <a:xfrm>
          <a:off x="600075" y="15220950"/>
          <a:ext cx="9525" cy="21907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105</xdr:row>
      <xdr:rowOff>85725</xdr:rowOff>
    </xdr:from>
    <xdr:to>
      <xdr:col>1</xdr:col>
      <xdr:colOff>85725</xdr:colOff>
      <xdr:row>105</xdr:row>
      <xdr:rowOff>85725</xdr:rowOff>
    </xdr:to>
    <xdr:sp>
      <xdr:nvSpPr>
        <xdr:cNvPr id="31" name="Line 37"/>
        <xdr:cNvSpPr>
          <a:spLocks/>
        </xdr:cNvSpPr>
      </xdr:nvSpPr>
      <xdr:spPr>
        <a:xfrm flipH="1">
          <a:off x="619125" y="17402175"/>
          <a:ext cx="762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9525</xdr:rowOff>
    </xdr:from>
    <xdr:to>
      <xdr:col>1</xdr:col>
      <xdr:colOff>304800</xdr:colOff>
      <xdr:row>92</xdr:row>
      <xdr:rowOff>9525</xdr:rowOff>
    </xdr:to>
    <xdr:sp>
      <xdr:nvSpPr>
        <xdr:cNvPr id="32" name="Line 38"/>
        <xdr:cNvSpPr>
          <a:spLocks/>
        </xdr:cNvSpPr>
      </xdr:nvSpPr>
      <xdr:spPr>
        <a:xfrm>
          <a:off x="609600" y="15220950"/>
          <a:ext cx="304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7</xdr:col>
      <xdr:colOff>561975</xdr:colOff>
      <xdr:row>14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23850"/>
          <a:ext cx="42195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8</xdr:col>
      <xdr:colOff>28575</xdr:colOff>
      <xdr:row>35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428875"/>
          <a:ext cx="42957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8</xdr:col>
      <xdr:colOff>19050</xdr:colOff>
      <xdr:row>78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5829300"/>
          <a:ext cx="4286250" cy="690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8</xdr:col>
      <xdr:colOff>57150</xdr:colOff>
      <xdr:row>120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12792075"/>
          <a:ext cx="432435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</xdr:row>
      <xdr:rowOff>28575</xdr:rowOff>
    </xdr:from>
    <xdr:to>
      <xdr:col>15</xdr:col>
      <xdr:colOff>590550</xdr:colOff>
      <xdr:row>43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0" y="352425"/>
          <a:ext cx="410527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15</xdr:col>
      <xdr:colOff>600075</xdr:colOff>
      <xdr:row>84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9625" y="7124700"/>
          <a:ext cx="4257675" cy="649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15</xdr:col>
      <xdr:colOff>600075</xdr:colOff>
      <xdr:row>127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9625" y="13763625"/>
          <a:ext cx="4257675" cy="695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23</xdr:col>
      <xdr:colOff>590550</xdr:colOff>
      <xdr:row>42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67800" y="323850"/>
          <a:ext cx="4248150" cy="655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23</xdr:col>
      <xdr:colOff>600075</xdr:colOff>
      <xdr:row>83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67800" y="6962775"/>
          <a:ext cx="4257675" cy="661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24</xdr:col>
      <xdr:colOff>0</xdr:colOff>
      <xdr:row>124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67800" y="13601700"/>
          <a:ext cx="4267200" cy="661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2</xdr:row>
      <xdr:rowOff>0</xdr:rowOff>
    </xdr:from>
    <xdr:to>
      <xdr:col>32</xdr:col>
      <xdr:colOff>9525</xdr:colOff>
      <xdr:row>43</xdr:row>
      <xdr:rowOff>85725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525500" y="323850"/>
          <a:ext cx="4276725" cy="672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44</xdr:row>
      <xdr:rowOff>0</xdr:rowOff>
    </xdr:from>
    <xdr:to>
      <xdr:col>32</xdr:col>
      <xdr:colOff>9525</xdr:colOff>
      <xdr:row>86</xdr:row>
      <xdr:rowOff>114300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525500" y="7124700"/>
          <a:ext cx="42767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87</xdr:row>
      <xdr:rowOff>0</xdr:rowOff>
    </xdr:from>
    <xdr:to>
      <xdr:col>31</xdr:col>
      <xdr:colOff>600075</xdr:colOff>
      <xdr:row>128</xdr:row>
      <xdr:rowOff>114300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525500" y="14087475"/>
          <a:ext cx="4257675" cy="675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2</xdr:row>
      <xdr:rowOff>0</xdr:rowOff>
    </xdr:from>
    <xdr:to>
      <xdr:col>40</xdr:col>
      <xdr:colOff>19050</xdr:colOff>
      <xdr:row>43</xdr:row>
      <xdr:rowOff>104775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954625" y="323850"/>
          <a:ext cx="4286250" cy="674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44</xdr:row>
      <xdr:rowOff>0</xdr:rowOff>
    </xdr:from>
    <xdr:to>
      <xdr:col>40</xdr:col>
      <xdr:colOff>0</xdr:colOff>
      <xdr:row>85</xdr:row>
      <xdr:rowOff>47625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954625" y="7124700"/>
          <a:ext cx="426720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86</xdr:row>
      <xdr:rowOff>0</xdr:rowOff>
    </xdr:from>
    <xdr:to>
      <xdr:col>40</xdr:col>
      <xdr:colOff>0</xdr:colOff>
      <xdr:row>127</xdr:row>
      <xdr:rowOff>19050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954625" y="13925550"/>
          <a:ext cx="4267200" cy="665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2</xdr:row>
      <xdr:rowOff>0</xdr:rowOff>
    </xdr:from>
    <xdr:to>
      <xdr:col>47</xdr:col>
      <xdr:colOff>600075</xdr:colOff>
      <xdr:row>43</xdr:row>
      <xdr:rowOff>114300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402800" y="323850"/>
          <a:ext cx="4257675" cy="675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0</xdr:colOff>
      <xdr:row>44</xdr:row>
      <xdr:rowOff>0</xdr:rowOff>
    </xdr:from>
    <xdr:to>
      <xdr:col>48</xdr:col>
      <xdr:colOff>0</xdr:colOff>
      <xdr:row>78</xdr:row>
      <xdr:rowOff>57150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402800" y="7124700"/>
          <a:ext cx="4267200" cy="556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16</xdr:col>
      <xdr:colOff>28575</xdr:colOff>
      <xdr:row>161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1925" y="21697950"/>
          <a:ext cx="8753475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11</xdr:col>
      <xdr:colOff>95250</xdr:colOff>
      <xdr:row>204</xdr:row>
      <xdr:rowOff>76200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1925" y="26231850"/>
          <a:ext cx="577215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163</xdr:row>
      <xdr:rowOff>0</xdr:rowOff>
    </xdr:from>
    <xdr:to>
      <xdr:col>29</xdr:col>
      <xdr:colOff>66675</xdr:colOff>
      <xdr:row>183</xdr:row>
      <xdr:rowOff>152400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48425" y="26393775"/>
          <a:ext cx="95821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7"/>
  <sheetViews>
    <sheetView tabSelected="1" workbookViewId="0" topLeftCell="A1">
      <selection activeCell="H12" sqref="H12"/>
    </sheetView>
  </sheetViews>
  <sheetFormatPr defaultColWidth="9.140625" defaultRowHeight="12.75"/>
  <cols>
    <col min="2" max="2" width="15.57421875" style="0" customWidth="1"/>
    <col min="8" max="8" width="12.421875" style="0" bestFit="1" customWidth="1"/>
    <col min="15" max="15" width="2.57421875" style="0" customWidth="1"/>
  </cols>
  <sheetData>
    <row r="1" spans="1:10" ht="13.5" thickBot="1">
      <c r="A1" s="23"/>
      <c r="B1" s="23"/>
      <c r="C1" s="23"/>
      <c r="D1" s="23"/>
      <c r="E1" s="23"/>
      <c r="F1" s="23"/>
      <c r="G1" s="23"/>
      <c r="H1" s="24" t="s">
        <v>18</v>
      </c>
      <c r="I1" s="24"/>
      <c r="J1" s="9"/>
    </row>
    <row r="2" spans="1:9" ht="14.25" thickBot="1" thickTop="1">
      <c r="A2" s="25" t="s">
        <v>20</v>
      </c>
      <c r="B2" s="26"/>
      <c r="C2" s="26"/>
      <c r="D2" s="26"/>
      <c r="E2" s="26"/>
      <c r="F2" s="27"/>
      <c r="G2" s="23"/>
      <c r="H2" s="23"/>
      <c r="I2" s="23"/>
    </row>
    <row r="3" spans="1:14" ht="14.25" thickBot="1" thickTop="1">
      <c r="A3" s="28"/>
      <c r="B3" s="29"/>
      <c r="C3" s="29"/>
      <c r="D3" s="29"/>
      <c r="E3" s="29"/>
      <c r="F3" s="30"/>
      <c r="G3" s="23"/>
      <c r="H3" s="23"/>
      <c r="I3" s="23"/>
      <c r="L3" s="10"/>
      <c r="M3" s="11" t="s">
        <v>14</v>
      </c>
      <c r="N3" s="12"/>
    </row>
    <row r="4" spans="1:14" ht="13.5" thickBot="1">
      <c r="A4" s="28" t="s">
        <v>40</v>
      </c>
      <c r="B4" s="29"/>
      <c r="C4" s="29"/>
      <c r="D4" s="31">
        <v>2.4</v>
      </c>
      <c r="E4" s="54">
        <f>300/D4</f>
        <v>125</v>
      </c>
      <c r="F4" s="32" t="s">
        <v>0</v>
      </c>
      <c r="G4" s="33">
        <v>125</v>
      </c>
      <c r="H4" s="52">
        <f>300/G4</f>
        <v>2.4</v>
      </c>
      <c r="I4" s="34" t="s">
        <v>1</v>
      </c>
      <c r="L4" s="13" t="s">
        <v>11</v>
      </c>
      <c r="M4" s="14" t="s">
        <v>12</v>
      </c>
      <c r="N4" s="15" t="s">
        <v>13</v>
      </c>
    </row>
    <row r="5" spans="1:14" ht="14.25" thickBot="1" thickTop="1">
      <c r="A5" s="28" t="s">
        <v>41</v>
      </c>
      <c r="B5" s="29"/>
      <c r="C5" s="29"/>
      <c r="D5" s="35">
        <v>1.03</v>
      </c>
      <c r="E5" s="55">
        <f>300/D5</f>
        <v>291.2621359223301</v>
      </c>
      <c r="F5" s="36" t="s">
        <v>0</v>
      </c>
      <c r="G5" s="37">
        <v>291.26</v>
      </c>
      <c r="H5" s="53">
        <f>300/G5</f>
        <v>1.030007553388725</v>
      </c>
      <c r="I5" s="38" t="s">
        <v>1</v>
      </c>
      <c r="L5" s="16">
        <v>16</v>
      </c>
      <c r="M5" s="16">
        <v>14.8</v>
      </c>
      <c r="N5" s="17">
        <v>219</v>
      </c>
    </row>
    <row r="6" spans="1:14" ht="13.5" thickBot="1">
      <c r="A6" s="28" t="s">
        <v>2</v>
      </c>
      <c r="B6" s="29"/>
      <c r="C6" s="29"/>
      <c r="D6" s="39">
        <v>366</v>
      </c>
      <c r="E6" s="29"/>
      <c r="F6" s="30"/>
      <c r="G6" s="23"/>
      <c r="H6" s="23"/>
      <c r="I6" s="23"/>
      <c r="L6" s="16">
        <v>18</v>
      </c>
      <c r="M6" s="16">
        <v>19.6</v>
      </c>
      <c r="N6" s="17">
        <v>383</v>
      </c>
    </row>
    <row r="7" spans="1:14" ht="13.5" thickBot="1">
      <c r="A7" s="28"/>
      <c r="B7" s="29"/>
      <c r="C7" s="29"/>
      <c r="D7" s="29"/>
      <c r="E7" s="29"/>
      <c r="F7" s="30"/>
      <c r="G7" s="23"/>
      <c r="H7" s="23"/>
      <c r="I7" s="23"/>
      <c r="L7" s="16">
        <v>20</v>
      </c>
      <c r="M7" s="16">
        <v>26</v>
      </c>
      <c r="N7" s="17">
        <v>675</v>
      </c>
    </row>
    <row r="8" spans="1:14" ht="13.5" thickBot="1">
      <c r="A8" s="28" t="s">
        <v>3</v>
      </c>
      <c r="B8" s="29"/>
      <c r="C8" s="29"/>
      <c r="D8" s="29"/>
      <c r="E8" s="22">
        <f>(((E5^2)-(E4^2))/(3553225*D6))*1000000</f>
        <v>53.217745137047174</v>
      </c>
      <c r="F8" s="30"/>
      <c r="G8" s="23"/>
      <c r="H8" s="23"/>
      <c r="I8" s="23"/>
      <c r="L8" s="16">
        <v>22</v>
      </c>
      <c r="M8" s="16">
        <v>33</v>
      </c>
      <c r="N8" s="17">
        <v>1090</v>
      </c>
    </row>
    <row r="9" spans="1:14" ht="13.5" thickBot="1">
      <c r="A9" s="40"/>
      <c r="B9" s="41"/>
      <c r="C9" s="41"/>
      <c r="D9" s="41"/>
      <c r="E9" s="41"/>
      <c r="F9" s="42"/>
      <c r="G9" s="23"/>
      <c r="H9" s="23"/>
      <c r="I9" s="23"/>
      <c r="L9" s="16">
        <v>24</v>
      </c>
      <c r="M9" s="16">
        <v>41.5</v>
      </c>
      <c r="N9" s="17">
        <v>1720</v>
      </c>
    </row>
    <row r="10" spans="1:14" ht="13.5" thickTop="1">
      <c r="A10" s="23"/>
      <c r="B10" s="23"/>
      <c r="C10" s="23"/>
      <c r="D10" s="23"/>
      <c r="E10" s="23"/>
      <c r="F10" s="23"/>
      <c r="G10" s="23"/>
      <c r="H10" s="23"/>
      <c r="I10" s="23"/>
      <c r="L10" s="16">
        <v>26</v>
      </c>
      <c r="M10" s="16">
        <v>50</v>
      </c>
      <c r="N10" s="17">
        <v>2500</v>
      </c>
    </row>
    <row r="11" spans="1:14" ht="12.75">
      <c r="A11" s="23"/>
      <c r="B11" s="23"/>
      <c r="C11" s="23"/>
      <c r="D11" s="23"/>
      <c r="E11" s="23"/>
      <c r="F11" s="23"/>
      <c r="G11" s="23"/>
      <c r="H11" s="23"/>
      <c r="I11" s="23"/>
      <c r="L11" s="16">
        <v>28</v>
      </c>
      <c r="M11" s="16">
        <v>61</v>
      </c>
      <c r="N11" s="17">
        <v>3700</v>
      </c>
    </row>
    <row r="12" spans="1:14" ht="13.5" thickBot="1">
      <c r="A12" s="23"/>
      <c r="B12" s="23"/>
      <c r="C12" s="23"/>
      <c r="D12" s="23"/>
      <c r="E12" s="23"/>
      <c r="F12" s="29"/>
      <c r="G12" s="29"/>
      <c r="H12" s="29"/>
      <c r="I12" s="23"/>
      <c r="L12" s="16">
        <v>30</v>
      </c>
      <c r="M12" s="16">
        <v>73</v>
      </c>
      <c r="N12" s="17">
        <v>5300</v>
      </c>
    </row>
    <row r="13" spans="1:14" ht="13.5" thickTop="1">
      <c r="A13" s="25" t="s">
        <v>19</v>
      </c>
      <c r="B13" s="26"/>
      <c r="C13" s="27"/>
      <c r="D13" s="23"/>
      <c r="E13" s="23"/>
      <c r="F13" s="29"/>
      <c r="G13" s="29"/>
      <c r="H13" s="29"/>
      <c r="I13" s="23"/>
      <c r="L13" s="16">
        <v>32</v>
      </c>
      <c r="M13" s="16">
        <v>83</v>
      </c>
      <c r="N13" s="17">
        <v>6900</v>
      </c>
    </row>
    <row r="14" spans="1:14" ht="13.5" thickBot="1">
      <c r="A14" s="28"/>
      <c r="B14" s="29"/>
      <c r="C14" s="30"/>
      <c r="D14" s="23"/>
      <c r="E14" s="23"/>
      <c r="F14" s="29"/>
      <c r="G14" s="29"/>
      <c r="H14" s="29"/>
      <c r="I14" s="23"/>
      <c r="L14" s="16">
        <v>34</v>
      </c>
      <c r="M14" s="16">
        <v>97</v>
      </c>
      <c r="N14" s="17">
        <v>9400</v>
      </c>
    </row>
    <row r="15" spans="1:14" ht="12.75">
      <c r="A15" s="28" t="s">
        <v>6</v>
      </c>
      <c r="B15" s="29"/>
      <c r="C15" s="43">
        <v>0.4</v>
      </c>
      <c r="D15" s="23"/>
      <c r="E15" s="23"/>
      <c r="F15" s="29"/>
      <c r="G15" s="29"/>
      <c r="H15" s="29"/>
      <c r="I15" s="23"/>
      <c r="L15" s="16">
        <v>36</v>
      </c>
      <c r="M15" s="16">
        <v>116</v>
      </c>
      <c r="N15" s="17">
        <v>13400</v>
      </c>
    </row>
    <row r="16" spans="1:14" ht="12.75">
      <c r="A16" s="28" t="s">
        <v>7</v>
      </c>
      <c r="B16" s="29"/>
      <c r="C16" s="44">
        <v>0.625</v>
      </c>
      <c r="D16" s="23"/>
      <c r="E16" s="23"/>
      <c r="F16" s="29"/>
      <c r="G16" s="29"/>
      <c r="H16" s="29"/>
      <c r="I16" s="23"/>
      <c r="L16" s="16">
        <v>38</v>
      </c>
      <c r="M16" s="16">
        <v>145</v>
      </c>
      <c r="N16" s="17">
        <v>21000</v>
      </c>
    </row>
    <row r="17" spans="1:14" ht="13.5" thickBot="1">
      <c r="A17" s="28" t="s">
        <v>8</v>
      </c>
      <c r="B17" s="29"/>
      <c r="C17" s="45">
        <v>53</v>
      </c>
      <c r="D17" s="23"/>
      <c r="E17" s="23"/>
      <c r="F17" s="29"/>
      <c r="G17" s="29"/>
      <c r="H17" s="29"/>
      <c r="I17" s="23"/>
      <c r="L17" s="16">
        <v>40</v>
      </c>
      <c r="M17" s="16">
        <v>178</v>
      </c>
      <c r="N17" s="17">
        <v>31500</v>
      </c>
    </row>
    <row r="18" spans="1:14" ht="13.5" thickBot="1">
      <c r="A18" s="28"/>
      <c r="B18" s="29"/>
      <c r="C18" s="30"/>
      <c r="D18" s="23"/>
      <c r="E18" s="23"/>
      <c r="F18" s="29"/>
      <c r="G18" s="29"/>
      <c r="H18" s="29"/>
      <c r="I18" s="23"/>
      <c r="L18" s="16">
        <v>42</v>
      </c>
      <c r="M18" s="16">
        <v>208</v>
      </c>
      <c r="N18" s="17">
        <v>43000</v>
      </c>
    </row>
    <row r="19" spans="1:14" ht="12.75">
      <c r="A19" s="28" t="s">
        <v>4</v>
      </c>
      <c r="B19" s="29"/>
      <c r="C19" s="50">
        <f>SQRT((C17*((9*(C15/2))+(10*C16)/((C15/2)^2))))</f>
        <v>91.52404055765895</v>
      </c>
      <c r="D19" s="23"/>
      <c r="E19" s="23"/>
      <c r="F19" s="29"/>
      <c r="G19" s="29"/>
      <c r="H19" s="29"/>
      <c r="I19" s="23"/>
      <c r="L19" s="16">
        <v>44</v>
      </c>
      <c r="M19" s="16">
        <v>255</v>
      </c>
      <c r="N19" s="17">
        <v>71000</v>
      </c>
    </row>
    <row r="20" spans="1:14" ht="13.5" thickBot="1">
      <c r="A20" s="40" t="s">
        <v>5</v>
      </c>
      <c r="B20" s="41"/>
      <c r="C20" s="51">
        <f>C19/C16</f>
        <v>146.43846489225433</v>
      </c>
      <c r="D20" s="23"/>
      <c r="E20" s="23"/>
      <c r="F20" s="29"/>
      <c r="G20" s="29"/>
      <c r="H20" s="29"/>
      <c r="I20" s="23"/>
      <c r="L20" s="18">
        <v>46</v>
      </c>
      <c r="M20" s="18">
        <v>330</v>
      </c>
      <c r="N20" s="15">
        <v>110000</v>
      </c>
    </row>
    <row r="21" spans="1:9" ht="14.25" thickBot="1" thickTop="1">
      <c r="A21" s="23"/>
      <c r="B21" s="23"/>
      <c r="C21" s="23"/>
      <c r="D21" s="23"/>
      <c r="E21" s="23"/>
      <c r="F21" s="29"/>
      <c r="G21" s="29"/>
      <c r="H21" s="29"/>
      <c r="I21" s="23"/>
    </row>
    <row r="22" spans="1:22" ht="13.5" thickTop="1">
      <c r="A22" s="23"/>
      <c r="B22" s="23"/>
      <c r="C22" s="23"/>
      <c r="D22" s="23"/>
      <c r="E22" s="23"/>
      <c r="F22" s="29"/>
      <c r="G22" s="29"/>
      <c r="H22" s="29"/>
      <c r="I22" s="23"/>
      <c r="L22" s="58" t="s">
        <v>26</v>
      </c>
      <c r="M22" s="59"/>
      <c r="N22" s="59"/>
      <c r="O22" s="59"/>
      <c r="P22" s="59"/>
      <c r="Q22" s="59"/>
      <c r="R22" s="59"/>
      <c r="S22" s="59"/>
      <c r="T22" s="59"/>
      <c r="U22" s="59"/>
      <c r="V22" s="60"/>
    </row>
    <row r="23" spans="1:22" ht="13.5" thickBot="1">
      <c r="A23" s="23"/>
      <c r="B23" s="23"/>
      <c r="C23" s="23"/>
      <c r="D23" s="23"/>
      <c r="E23" s="23"/>
      <c r="F23" s="29"/>
      <c r="G23" s="29"/>
      <c r="H23" s="29"/>
      <c r="I23" s="23"/>
      <c r="L23" s="61" t="s">
        <v>31</v>
      </c>
      <c r="M23" s="62"/>
      <c r="N23" s="62"/>
      <c r="O23" s="62"/>
      <c r="P23" s="62"/>
      <c r="Q23" s="62"/>
      <c r="R23" s="62"/>
      <c r="S23" s="62"/>
      <c r="T23" s="62"/>
      <c r="U23" s="62"/>
      <c r="V23" s="63"/>
    </row>
    <row r="24" spans="1:22" ht="13.5" thickTop="1">
      <c r="A24" s="25" t="s">
        <v>21</v>
      </c>
      <c r="B24" s="26"/>
      <c r="C24" s="27"/>
      <c r="D24" s="23"/>
      <c r="E24" s="23"/>
      <c r="F24" s="29"/>
      <c r="G24" s="29"/>
      <c r="H24" s="29"/>
      <c r="I24" s="23"/>
      <c r="L24" s="61" t="s">
        <v>27</v>
      </c>
      <c r="M24" s="62"/>
      <c r="N24" s="62"/>
      <c r="O24" s="62"/>
      <c r="P24" s="62"/>
      <c r="Q24" s="62"/>
      <c r="R24" s="62"/>
      <c r="S24" s="62"/>
      <c r="T24" s="62"/>
      <c r="U24" s="62"/>
      <c r="V24" s="63"/>
    </row>
    <row r="25" spans="1:22" ht="13.5" thickBot="1">
      <c r="A25" s="28"/>
      <c r="B25" s="29"/>
      <c r="C25" s="30"/>
      <c r="D25" s="23"/>
      <c r="E25" s="23"/>
      <c r="F25" s="29"/>
      <c r="G25" s="29"/>
      <c r="H25" s="29"/>
      <c r="I25" s="23"/>
      <c r="L25" s="61" t="s">
        <v>28</v>
      </c>
      <c r="M25" s="62"/>
      <c r="N25" s="62"/>
      <c r="O25" s="62"/>
      <c r="P25" s="62"/>
      <c r="Q25" s="62"/>
      <c r="R25" s="62"/>
      <c r="S25" s="62"/>
      <c r="T25" s="62"/>
      <c r="U25" s="62"/>
      <c r="V25" s="63"/>
    </row>
    <row r="26" spans="1:22" ht="12.75">
      <c r="A26" s="28" t="s">
        <v>15</v>
      </c>
      <c r="B26" s="29"/>
      <c r="C26" s="46">
        <v>0.5</v>
      </c>
      <c r="D26" s="23"/>
      <c r="E26" s="23"/>
      <c r="F26" s="29"/>
      <c r="G26" s="29"/>
      <c r="H26" s="29"/>
      <c r="I26" s="23"/>
      <c r="L26" s="61" t="s">
        <v>29</v>
      </c>
      <c r="M26" s="62"/>
      <c r="N26" s="62"/>
      <c r="O26" s="62"/>
      <c r="P26" s="62"/>
      <c r="Q26" s="62"/>
      <c r="R26" s="62"/>
      <c r="S26" s="62"/>
      <c r="T26" s="62"/>
      <c r="U26" s="62"/>
      <c r="V26" s="63"/>
    </row>
    <row r="27" spans="1:22" ht="12.75">
      <c r="A27" s="28" t="s">
        <v>16</v>
      </c>
      <c r="B27" s="29"/>
      <c r="C27" s="47">
        <v>0.1</v>
      </c>
      <c r="D27" s="23"/>
      <c r="E27" s="23"/>
      <c r="F27" s="29"/>
      <c r="G27" s="29"/>
      <c r="H27" s="29"/>
      <c r="I27" s="23"/>
      <c r="L27" s="61" t="s">
        <v>32</v>
      </c>
      <c r="M27" s="62"/>
      <c r="N27" s="62"/>
      <c r="O27" s="62"/>
      <c r="P27" s="62"/>
      <c r="Q27" s="62"/>
      <c r="R27" s="62"/>
      <c r="S27" s="62"/>
      <c r="T27" s="62"/>
      <c r="U27" s="62"/>
      <c r="V27" s="63"/>
    </row>
    <row r="28" spans="1:22" ht="12.75">
      <c r="A28" s="28" t="s">
        <v>17</v>
      </c>
      <c r="B28" s="29"/>
      <c r="C28" s="48">
        <v>0.06</v>
      </c>
      <c r="D28" s="23"/>
      <c r="E28" s="23"/>
      <c r="F28" s="29"/>
      <c r="G28" s="29"/>
      <c r="H28" s="29"/>
      <c r="I28" s="23"/>
      <c r="L28" s="61" t="s">
        <v>30</v>
      </c>
      <c r="M28" s="62"/>
      <c r="N28" s="62"/>
      <c r="O28" s="62"/>
      <c r="P28" s="62"/>
      <c r="Q28" s="62"/>
      <c r="R28" s="62"/>
      <c r="S28" s="62"/>
      <c r="T28" s="62"/>
      <c r="U28" s="62"/>
      <c r="V28" s="63"/>
    </row>
    <row r="29" spans="1:22" ht="13.5" thickBot="1">
      <c r="A29" s="28" t="s">
        <v>9</v>
      </c>
      <c r="B29" s="29"/>
      <c r="C29" s="45">
        <v>53</v>
      </c>
      <c r="D29" s="23"/>
      <c r="E29" s="23"/>
      <c r="F29" s="29"/>
      <c r="G29" s="29"/>
      <c r="H29" s="29"/>
      <c r="I29" s="23"/>
      <c r="L29" s="61" t="s">
        <v>42</v>
      </c>
      <c r="M29" s="62"/>
      <c r="N29" s="62"/>
      <c r="O29" s="62"/>
      <c r="P29" s="62"/>
      <c r="Q29" s="62"/>
      <c r="R29" s="62"/>
      <c r="S29" s="62"/>
      <c r="T29" s="62"/>
      <c r="U29" s="62"/>
      <c r="V29" s="63"/>
    </row>
    <row r="30" spans="1:22" ht="13.5" thickBot="1">
      <c r="A30" s="28"/>
      <c r="B30" s="29"/>
      <c r="C30" s="30"/>
      <c r="D30" s="23"/>
      <c r="E30" s="23"/>
      <c r="F30" s="23"/>
      <c r="G30" s="23"/>
      <c r="H30" s="23"/>
      <c r="I30" s="23"/>
      <c r="L30" s="61" t="s">
        <v>33</v>
      </c>
      <c r="M30" s="62"/>
      <c r="N30" s="62"/>
      <c r="O30" s="62"/>
      <c r="P30" s="62"/>
      <c r="Q30" s="62"/>
      <c r="R30" s="62"/>
      <c r="S30" s="62"/>
      <c r="T30" s="62"/>
      <c r="U30" s="62"/>
      <c r="V30" s="63"/>
    </row>
    <row r="31" spans="1:22" ht="12.75">
      <c r="A31" s="28" t="s">
        <v>4</v>
      </c>
      <c r="B31" s="29"/>
      <c r="C31" s="56">
        <f>SQRT(((3*C26)+(9*C27)+(10*C28))*C29/((0.2*(C26^2))))</f>
        <v>56.39148871948674</v>
      </c>
      <c r="D31" s="23"/>
      <c r="E31" s="23"/>
      <c r="F31" s="23"/>
      <c r="G31" s="23"/>
      <c r="H31" s="23"/>
      <c r="I31" s="23"/>
      <c r="L31" s="61" t="s">
        <v>36</v>
      </c>
      <c r="M31" s="62"/>
      <c r="N31" s="62"/>
      <c r="O31" s="62"/>
      <c r="P31" s="62"/>
      <c r="Q31" s="62"/>
      <c r="R31" s="62"/>
      <c r="S31" s="62"/>
      <c r="T31" s="62"/>
      <c r="U31" s="62"/>
      <c r="V31" s="63"/>
    </row>
    <row r="32" spans="1:22" ht="13.5" thickBot="1">
      <c r="A32" s="49" t="s">
        <v>10</v>
      </c>
      <c r="B32" s="41"/>
      <c r="C32" s="57">
        <f>(1/C28)*(C31/C28)</f>
        <v>15664.30242207965</v>
      </c>
      <c r="D32" s="23"/>
      <c r="E32" s="23"/>
      <c r="F32" s="23"/>
      <c r="G32" s="23"/>
      <c r="H32" s="23"/>
      <c r="I32" s="23"/>
      <c r="L32" s="61" t="s">
        <v>34</v>
      </c>
      <c r="M32" s="62"/>
      <c r="N32" s="62"/>
      <c r="O32" s="62"/>
      <c r="P32" s="62"/>
      <c r="Q32" s="62"/>
      <c r="R32" s="62"/>
      <c r="S32" s="62"/>
      <c r="T32" s="62"/>
      <c r="U32" s="62"/>
      <c r="V32" s="63"/>
    </row>
    <row r="33" spans="12:22" ht="13.5" thickTop="1">
      <c r="L33" s="61" t="s">
        <v>30</v>
      </c>
      <c r="M33" s="62"/>
      <c r="N33" s="62"/>
      <c r="O33" s="62"/>
      <c r="P33" s="62"/>
      <c r="Q33" s="62"/>
      <c r="R33" s="62"/>
      <c r="S33" s="62"/>
      <c r="T33" s="62"/>
      <c r="U33" s="62"/>
      <c r="V33" s="63"/>
    </row>
    <row r="34" spans="12:22" ht="12.75">
      <c r="L34" s="61" t="s">
        <v>35</v>
      </c>
      <c r="M34" s="62"/>
      <c r="N34" s="62"/>
      <c r="O34" s="62"/>
      <c r="P34" s="62"/>
      <c r="Q34" s="62"/>
      <c r="R34" s="62"/>
      <c r="S34" s="62"/>
      <c r="T34" s="62"/>
      <c r="U34" s="62"/>
      <c r="V34" s="63"/>
    </row>
    <row r="35" spans="12:22" ht="12.75">
      <c r="L35" s="61" t="s">
        <v>37</v>
      </c>
      <c r="M35" s="62"/>
      <c r="N35" s="62"/>
      <c r="O35" s="62"/>
      <c r="P35" s="62"/>
      <c r="Q35" s="62"/>
      <c r="R35" s="62"/>
      <c r="S35" s="62"/>
      <c r="T35" s="62"/>
      <c r="U35" s="62"/>
      <c r="V35" s="63"/>
    </row>
    <row r="36" spans="12:22" ht="12.75">
      <c r="L36" s="61" t="s">
        <v>38</v>
      </c>
      <c r="M36" s="62"/>
      <c r="N36" s="62"/>
      <c r="O36" s="62"/>
      <c r="P36" s="62"/>
      <c r="Q36" s="62"/>
      <c r="R36" s="62"/>
      <c r="S36" s="62"/>
      <c r="T36" s="62"/>
      <c r="U36" s="62"/>
      <c r="V36" s="63"/>
    </row>
    <row r="37" spans="12:22" ht="12.75">
      <c r="L37" s="61" t="s">
        <v>39</v>
      </c>
      <c r="M37" s="62"/>
      <c r="N37" s="62"/>
      <c r="O37" s="62"/>
      <c r="P37" s="62"/>
      <c r="Q37" s="62"/>
      <c r="R37" s="62"/>
      <c r="S37" s="62"/>
      <c r="T37" s="62"/>
      <c r="U37" s="62"/>
      <c r="V37" s="63"/>
    </row>
    <row r="38" spans="12:22" ht="12.75">
      <c r="L38" s="61"/>
      <c r="M38" s="62"/>
      <c r="N38" s="62"/>
      <c r="O38" s="62"/>
      <c r="P38" s="62"/>
      <c r="Q38" s="62"/>
      <c r="R38" s="62"/>
      <c r="S38" s="62"/>
      <c r="T38" s="62"/>
      <c r="U38" s="62"/>
      <c r="V38" s="63"/>
    </row>
    <row r="39" spans="12:22" ht="13.5" thickBot="1">
      <c r="L39" s="64" t="s">
        <v>43</v>
      </c>
      <c r="M39" s="65"/>
      <c r="N39" s="65"/>
      <c r="O39" s="65"/>
      <c r="P39" s="65"/>
      <c r="Q39" s="65"/>
      <c r="R39" s="65"/>
      <c r="S39" s="65"/>
      <c r="T39" s="65"/>
      <c r="U39" s="65"/>
      <c r="V39" s="66"/>
    </row>
    <row r="40" ht="13.5" thickTop="1"/>
    <row r="48" ht="13.5" thickBot="1"/>
    <row r="49" spans="1:10" ht="13.5" thickTop="1">
      <c r="A49" s="20" t="s">
        <v>25</v>
      </c>
      <c r="B49" s="1"/>
      <c r="C49" s="1"/>
      <c r="D49" s="1"/>
      <c r="E49" s="1"/>
      <c r="F49" s="1"/>
      <c r="G49" s="1"/>
      <c r="H49" s="1"/>
      <c r="I49" s="1"/>
      <c r="J49" s="2"/>
    </row>
    <row r="50" spans="1:10" ht="12.75">
      <c r="A50" s="3"/>
      <c r="B50" s="4"/>
      <c r="C50" s="4"/>
      <c r="D50" s="4"/>
      <c r="E50" s="4"/>
      <c r="F50" s="4"/>
      <c r="G50" s="4"/>
      <c r="H50" s="4"/>
      <c r="I50" s="4"/>
      <c r="J50" s="5"/>
    </row>
    <row r="51" spans="1:10" ht="12.75">
      <c r="A51" s="3"/>
      <c r="B51" s="4"/>
      <c r="C51" s="4"/>
      <c r="D51" s="4"/>
      <c r="E51" s="4"/>
      <c r="F51" s="4"/>
      <c r="G51" s="4"/>
      <c r="H51" s="4"/>
      <c r="I51" s="4"/>
      <c r="J51" s="5"/>
    </row>
    <row r="52" spans="1:10" ht="12.75">
      <c r="A52" s="3"/>
      <c r="B52" s="4"/>
      <c r="C52" s="4"/>
      <c r="D52" s="4"/>
      <c r="E52" s="4"/>
      <c r="F52" s="4"/>
      <c r="G52" s="4"/>
      <c r="H52" s="4"/>
      <c r="I52" s="4"/>
      <c r="J52" s="5"/>
    </row>
    <row r="53" spans="1:10" ht="12.75">
      <c r="A53" s="3"/>
      <c r="B53" s="4"/>
      <c r="C53" s="4"/>
      <c r="D53" s="4"/>
      <c r="E53" s="4"/>
      <c r="F53" s="4"/>
      <c r="G53" s="4"/>
      <c r="H53" s="4"/>
      <c r="I53" s="4"/>
      <c r="J53" s="5"/>
    </row>
    <row r="54" spans="1:10" ht="12.75">
      <c r="A54" s="3"/>
      <c r="B54" s="4"/>
      <c r="C54" s="4"/>
      <c r="D54" s="4"/>
      <c r="E54" s="4"/>
      <c r="F54" s="4"/>
      <c r="G54" s="4"/>
      <c r="H54" s="4"/>
      <c r="I54" s="4"/>
      <c r="J54" s="5"/>
    </row>
    <row r="55" spans="1:10" ht="12.75">
      <c r="A55" s="3"/>
      <c r="B55" s="4"/>
      <c r="C55" s="4"/>
      <c r="D55" s="4"/>
      <c r="E55" s="4"/>
      <c r="F55" s="4"/>
      <c r="G55" s="4"/>
      <c r="H55" s="4"/>
      <c r="I55" s="4"/>
      <c r="J55" s="5"/>
    </row>
    <row r="56" spans="1:10" ht="12.75">
      <c r="A56" s="3"/>
      <c r="B56" s="4"/>
      <c r="C56" s="4"/>
      <c r="D56" s="4"/>
      <c r="E56" s="4"/>
      <c r="F56" s="4"/>
      <c r="G56" s="4"/>
      <c r="H56" s="4"/>
      <c r="I56" s="4"/>
      <c r="J56" s="5"/>
    </row>
    <row r="57" spans="1:10" ht="12.75">
      <c r="A57" s="3"/>
      <c r="B57" s="4"/>
      <c r="C57" s="4"/>
      <c r="D57" s="4"/>
      <c r="E57" s="4"/>
      <c r="F57" s="4"/>
      <c r="G57" s="4"/>
      <c r="H57" s="4"/>
      <c r="I57" s="4"/>
      <c r="J57" s="5"/>
    </row>
    <row r="58" spans="1:10" ht="12.75">
      <c r="A58" s="3"/>
      <c r="B58" s="4"/>
      <c r="C58" s="4"/>
      <c r="D58" s="4"/>
      <c r="E58" s="4"/>
      <c r="F58" s="4"/>
      <c r="G58" s="4"/>
      <c r="H58" s="4"/>
      <c r="I58" s="4"/>
      <c r="J58" s="5"/>
    </row>
    <row r="59" spans="1:10" ht="12.75">
      <c r="A59" s="3"/>
      <c r="B59" s="4"/>
      <c r="C59" s="4"/>
      <c r="D59" s="4"/>
      <c r="E59" s="4"/>
      <c r="F59" s="4"/>
      <c r="G59" s="4"/>
      <c r="H59" s="4"/>
      <c r="I59" s="4"/>
      <c r="J59" s="5"/>
    </row>
    <row r="60" spans="1:10" ht="12.75">
      <c r="A60" s="3"/>
      <c r="B60" s="4"/>
      <c r="C60" s="4"/>
      <c r="D60" s="4"/>
      <c r="E60" s="4"/>
      <c r="F60" s="4"/>
      <c r="G60" s="4"/>
      <c r="H60" s="4"/>
      <c r="I60" s="4"/>
      <c r="J60" s="5"/>
    </row>
    <row r="61" spans="1:10" ht="12.75">
      <c r="A61" s="3"/>
      <c r="B61" s="4"/>
      <c r="C61" s="4"/>
      <c r="D61" s="4"/>
      <c r="E61" s="4"/>
      <c r="F61" s="4"/>
      <c r="G61" s="4"/>
      <c r="H61" s="4"/>
      <c r="I61" s="4"/>
      <c r="J61" s="5"/>
    </row>
    <row r="62" spans="1:10" ht="12.75">
      <c r="A62" s="3"/>
      <c r="B62" s="4"/>
      <c r="C62" s="4"/>
      <c r="D62" s="4"/>
      <c r="E62" s="4"/>
      <c r="F62" s="4"/>
      <c r="G62" s="4"/>
      <c r="H62" s="4"/>
      <c r="I62" s="4"/>
      <c r="J62" s="5"/>
    </row>
    <row r="63" spans="1:10" ht="12.75">
      <c r="A63" s="3"/>
      <c r="B63" s="4"/>
      <c r="C63" s="4"/>
      <c r="D63" s="4"/>
      <c r="E63" s="4"/>
      <c r="F63" s="4"/>
      <c r="G63" s="4"/>
      <c r="H63" s="4"/>
      <c r="I63" s="4"/>
      <c r="J63" s="5"/>
    </row>
    <row r="64" spans="1:10" ht="12.75">
      <c r="A64" s="3"/>
      <c r="B64" s="4"/>
      <c r="C64" s="4"/>
      <c r="D64" s="4"/>
      <c r="E64" s="4"/>
      <c r="F64" s="4"/>
      <c r="G64" s="4"/>
      <c r="H64" s="4"/>
      <c r="I64" s="4"/>
      <c r="J64" s="5"/>
    </row>
    <row r="65" spans="1:10" ht="12.75">
      <c r="A65" s="3"/>
      <c r="B65" s="4"/>
      <c r="C65" s="4"/>
      <c r="D65" s="4"/>
      <c r="E65" s="4"/>
      <c r="F65" s="4"/>
      <c r="G65" s="4"/>
      <c r="H65" s="4"/>
      <c r="I65" s="4"/>
      <c r="J65" s="5"/>
    </row>
    <row r="66" spans="1:10" ht="12.75">
      <c r="A66" s="3"/>
      <c r="B66" s="4"/>
      <c r="C66" s="4"/>
      <c r="D66" s="4"/>
      <c r="E66" s="4"/>
      <c r="F66" s="4"/>
      <c r="G66" s="4"/>
      <c r="H66" s="4"/>
      <c r="I66" s="4"/>
      <c r="J66" s="5"/>
    </row>
    <row r="67" spans="1:10" ht="12.75">
      <c r="A67" s="3"/>
      <c r="B67" s="4"/>
      <c r="C67" s="4"/>
      <c r="D67" s="4"/>
      <c r="E67" s="4"/>
      <c r="F67" s="4"/>
      <c r="G67" s="4"/>
      <c r="H67" s="4"/>
      <c r="I67" s="4"/>
      <c r="J67" s="5"/>
    </row>
    <row r="68" spans="1:10" ht="12.75">
      <c r="A68" s="3"/>
      <c r="B68" s="4"/>
      <c r="C68" s="4"/>
      <c r="D68" s="4"/>
      <c r="E68" s="4"/>
      <c r="F68" s="4"/>
      <c r="G68" s="4"/>
      <c r="H68" s="4"/>
      <c r="I68" s="4"/>
      <c r="J68" s="5"/>
    </row>
    <row r="69" spans="1:10" ht="12.75">
      <c r="A69" s="3"/>
      <c r="B69" s="4"/>
      <c r="C69" s="4"/>
      <c r="D69" s="4"/>
      <c r="E69" s="4"/>
      <c r="F69" s="4"/>
      <c r="G69" s="4"/>
      <c r="H69" s="4"/>
      <c r="I69" s="4"/>
      <c r="J69" s="5"/>
    </row>
    <row r="70" spans="1:10" ht="12.75">
      <c r="A70" s="3"/>
      <c r="B70" s="4"/>
      <c r="C70" s="4"/>
      <c r="D70" s="4"/>
      <c r="E70" s="4"/>
      <c r="F70" s="4"/>
      <c r="G70" s="4"/>
      <c r="H70" s="4"/>
      <c r="I70" s="4"/>
      <c r="J70" s="5"/>
    </row>
    <row r="71" spans="1:10" ht="12.75">
      <c r="A71" s="3"/>
      <c r="B71" s="4"/>
      <c r="C71" s="4"/>
      <c r="D71" s="4"/>
      <c r="E71" s="4"/>
      <c r="F71" s="4"/>
      <c r="G71" s="4"/>
      <c r="H71" s="4"/>
      <c r="I71" s="4"/>
      <c r="J71" s="5"/>
    </row>
    <row r="72" spans="1:10" ht="12.75">
      <c r="A72" s="3"/>
      <c r="B72" s="4"/>
      <c r="C72" s="4"/>
      <c r="D72" s="4"/>
      <c r="E72" s="4"/>
      <c r="F72" s="4"/>
      <c r="G72" s="4"/>
      <c r="H72" s="4"/>
      <c r="I72" s="4"/>
      <c r="J72" s="5"/>
    </row>
    <row r="73" spans="1:10" ht="12.75">
      <c r="A73" s="3"/>
      <c r="B73" s="4"/>
      <c r="C73" s="4"/>
      <c r="D73" s="4"/>
      <c r="E73" s="4"/>
      <c r="F73" s="4"/>
      <c r="G73" s="4"/>
      <c r="H73" s="4"/>
      <c r="I73" s="4"/>
      <c r="J73" s="5"/>
    </row>
    <row r="74" spans="1:10" ht="12.75">
      <c r="A74" s="3"/>
      <c r="B74" s="4"/>
      <c r="C74" s="4"/>
      <c r="D74" s="4"/>
      <c r="E74" s="4"/>
      <c r="F74" s="4"/>
      <c r="G74" s="4"/>
      <c r="H74" s="4"/>
      <c r="I74" s="4"/>
      <c r="J74" s="5"/>
    </row>
    <row r="75" spans="1:10" ht="12.75">
      <c r="A75" s="3"/>
      <c r="B75" s="4"/>
      <c r="C75" s="4"/>
      <c r="D75" s="4"/>
      <c r="E75" s="4"/>
      <c r="F75" s="4"/>
      <c r="G75" s="4"/>
      <c r="H75" s="4"/>
      <c r="I75" s="4"/>
      <c r="J75" s="5"/>
    </row>
    <row r="76" spans="1:10" ht="12.75">
      <c r="A76" s="3"/>
      <c r="B76" s="4"/>
      <c r="C76" s="4"/>
      <c r="D76" s="4"/>
      <c r="E76" s="4"/>
      <c r="F76" s="4"/>
      <c r="G76" s="4"/>
      <c r="H76" s="4"/>
      <c r="I76" s="4"/>
      <c r="J76" s="5"/>
    </row>
    <row r="77" spans="1:10" ht="12.75">
      <c r="A77" s="3"/>
      <c r="B77" s="4"/>
      <c r="C77" s="4"/>
      <c r="D77" s="4"/>
      <c r="E77" s="4"/>
      <c r="F77" s="4"/>
      <c r="G77" s="4"/>
      <c r="H77" s="4"/>
      <c r="I77" s="4"/>
      <c r="J77" s="5"/>
    </row>
    <row r="78" spans="1:10" ht="12.75">
      <c r="A78" s="3"/>
      <c r="B78" s="4"/>
      <c r="C78" s="4"/>
      <c r="D78" s="4"/>
      <c r="E78" s="4"/>
      <c r="F78" s="4"/>
      <c r="G78" s="4"/>
      <c r="H78" s="4"/>
      <c r="I78" s="4"/>
      <c r="J78" s="5"/>
    </row>
    <row r="79" spans="1:10" ht="12.75">
      <c r="A79" s="3"/>
      <c r="B79" s="4"/>
      <c r="C79" s="4"/>
      <c r="D79" s="4"/>
      <c r="E79" s="4"/>
      <c r="F79" s="4"/>
      <c r="G79" s="4"/>
      <c r="H79" s="4"/>
      <c r="I79" s="4"/>
      <c r="J79" s="5"/>
    </row>
    <row r="80" spans="1:10" ht="12.75">
      <c r="A80" s="3"/>
      <c r="B80" s="4"/>
      <c r="C80" s="4"/>
      <c r="D80" s="4"/>
      <c r="E80" s="4"/>
      <c r="F80" s="4"/>
      <c r="G80" s="4"/>
      <c r="H80" s="4"/>
      <c r="I80" s="4"/>
      <c r="J80" s="5"/>
    </row>
    <row r="81" spans="1:10" ht="12.75">
      <c r="A81" s="3"/>
      <c r="B81" s="4"/>
      <c r="C81" s="4"/>
      <c r="D81" s="4"/>
      <c r="E81" s="4"/>
      <c r="F81" s="4"/>
      <c r="G81" s="4"/>
      <c r="H81" s="4"/>
      <c r="I81" s="4"/>
      <c r="J81" s="5"/>
    </row>
    <row r="82" spans="1:10" ht="12.75">
      <c r="A82" s="3"/>
      <c r="B82" s="4"/>
      <c r="C82" s="4"/>
      <c r="D82" s="4"/>
      <c r="E82" s="4"/>
      <c r="F82" s="4"/>
      <c r="G82" s="4"/>
      <c r="H82" s="4"/>
      <c r="I82" s="4"/>
      <c r="J82" s="5"/>
    </row>
    <row r="83" spans="1:10" ht="12.75">
      <c r="A83" s="3"/>
      <c r="B83" s="4"/>
      <c r="C83" s="4"/>
      <c r="D83" s="4"/>
      <c r="E83" s="4"/>
      <c r="F83" s="4"/>
      <c r="G83" s="4"/>
      <c r="H83" s="4"/>
      <c r="I83" s="4"/>
      <c r="J83" s="5"/>
    </row>
    <row r="84" spans="1:10" ht="12.75">
      <c r="A84" s="3"/>
      <c r="B84" s="4"/>
      <c r="C84" s="4"/>
      <c r="D84" s="4"/>
      <c r="E84" s="4"/>
      <c r="F84" s="4"/>
      <c r="G84" s="4"/>
      <c r="H84" s="4"/>
      <c r="I84" s="4"/>
      <c r="J84" s="5"/>
    </row>
    <row r="85" spans="1:10" ht="12.75">
      <c r="A85" s="3"/>
      <c r="B85" s="4"/>
      <c r="C85" s="4"/>
      <c r="D85" s="4"/>
      <c r="E85" s="4"/>
      <c r="F85" s="4"/>
      <c r="G85" s="4"/>
      <c r="H85" s="4"/>
      <c r="I85" s="4"/>
      <c r="J85" s="5"/>
    </row>
    <row r="86" spans="1:10" ht="12.75">
      <c r="A86" s="3"/>
      <c r="B86" s="4"/>
      <c r="C86" s="4"/>
      <c r="D86" s="4"/>
      <c r="E86" s="4"/>
      <c r="F86" s="4"/>
      <c r="G86" s="4"/>
      <c r="H86" s="4"/>
      <c r="I86" s="4"/>
      <c r="J86" s="5"/>
    </row>
    <row r="87" spans="1:10" ht="12.75">
      <c r="A87" s="3"/>
      <c r="B87" s="4"/>
      <c r="C87" s="4"/>
      <c r="D87" s="4"/>
      <c r="E87" s="4"/>
      <c r="F87" s="4"/>
      <c r="G87" s="4"/>
      <c r="H87" s="4"/>
      <c r="I87" s="4"/>
      <c r="J87" s="5"/>
    </row>
    <row r="88" spans="1:10" ht="12.75">
      <c r="A88" s="3"/>
      <c r="B88" s="4"/>
      <c r="C88" s="4"/>
      <c r="D88" s="4"/>
      <c r="E88" s="4"/>
      <c r="F88" s="4"/>
      <c r="G88" s="4"/>
      <c r="H88" s="4"/>
      <c r="I88" s="4"/>
      <c r="J88" s="5"/>
    </row>
    <row r="89" spans="1:10" ht="12.75">
      <c r="A89" s="3"/>
      <c r="B89" s="4"/>
      <c r="C89" s="4"/>
      <c r="D89" s="4"/>
      <c r="E89" s="4"/>
      <c r="F89" s="4"/>
      <c r="G89" s="4"/>
      <c r="H89" s="4"/>
      <c r="I89" s="4"/>
      <c r="J89" s="5"/>
    </row>
    <row r="90" spans="1:10" ht="12.75">
      <c r="A90" s="3"/>
      <c r="B90" s="4"/>
      <c r="C90" s="4"/>
      <c r="D90" s="4"/>
      <c r="E90" s="4"/>
      <c r="F90" s="4"/>
      <c r="G90" s="4"/>
      <c r="H90" s="4"/>
      <c r="I90" s="4"/>
      <c r="J90" s="5"/>
    </row>
    <row r="91" spans="1:10" ht="12.75">
      <c r="A91" s="3"/>
      <c r="B91" s="4"/>
      <c r="C91" s="4"/>
      <c r="D91" s="4"/>
      <c r="E91" s="4"/>
      <c r="F91" s="4"/>
      <c r="G91" s="4"/>
      <c r="H91" s="4"/>
      <c r="I91" s="4"/>
      <c r="J91" s="5"/>
    </row>
    <row r="92" spans="1:10" ht="12.75">
      <c r="A92" s="3"/>
      <c r="B92" s="4"/>
      <c r="C92" s="4"/>
      <c r="D92" s="4"/>
      <c r="E92" s="4"/>
      <c r="F92" s="4"/>
      <c r="G92" s="4"/>
      <c r="H92" s="4"/>
      <c r="I92" s="4"/>
      <c r="J92" s="5"/>
    </row>
    <row r="93" spans="1:10" ht="12.75">
      <c r="A93" s="3"/>
      <c r="B93" s="4"/>
      <c r="C93" s="4"/>
      <c r="D93" s="4"/>
      <c r="E93" s="4"/>
      <c r="F93" s="4"/>
      <c r="G93" s="4"/>
      <c r="H93" s="4"/>
      <c r="I93" s="4"/>
      <c r="J93" s="5"/>
    </row>
    <row r="94" spans="1:10" ht="12.75">
      <c r="A94" s="3"/>
      <c r="B94" s="4"/>
      <c r="C94" s="4"/>
      <c r="D94" s="4"/>
      <c r="E94" s="4"/>
      <c r="F94" s="4"/>
      <c r="G94" s="4"/>
      <c r="H94" s="4"/>
      <c r="I94" s="4"/>
      <c r="J94" s="5"/>
    </row>
    <row r="95" spans="1:10" ht="12.75">
      <c r="A95" s="3"/>
      <c r="B95" s="4"/>
      <c r="C95" s="4"/>
      <c r="D95" s="4"/>
      <c r="E95" s="4"/>
      <c r="F95" s="4"/>
      <c r="G95" s="4"/>
      <c r="H95" s="4"/>
      <c r="I95" s="4"/>
      <c r="J95" s="5"/>
    </row>
    <row r="96" spans="1:10" ht="12.75">
      <c r="A96" s="3"/>
      <c r="B96" s="4"/>
      <c r="C96" s="4"/>
      <c r="D96" s="4"/>
      <c r="E96" s="4"/>
      <c r="F96" s="4"/>
      <c r="G96" s="4"/>
      <c r="H96" s="4"/>
      <c r="I96" s="4"/>
      <c r="J96" s="5"/>
    </row>
    <row r="97" spans="1:10" ht="12.75">
      <c r="A97" s="3"/>
      <c r="B97" s="4"/>
      <c r="C97" s="4"/>
      <c r="D97" s="4"/>
      <c r="E97" s="4"/>
      <c r="F97" s="4"/>
      <c r="G97" s="4"/>
      <c r="H97" s="4"/>
      <c r="I97" s="4"/>
      <c r="J97" s="5"/>
    </row>
    <row r="98" spans="1:10" ht="12.75">
      <c r="A98" s="3"/>
      <c r="B98" s="4"/>
      <c r="C98" s="4"/>
      <c r="D98" s="4"/>
      <c r="E98" s="4"/>
      <c r="F98" s="4"/>
      <c r="G98" s="4"/>
      <c r="H98" s="4"/>
      <c r="I98" s="4"/>
      <c r="J98" s="5"/>
    </row>
    <row r="99" spans="1:10" ht="12.75">
      <c r="A99" s="3"/>
      <c r="B99" s="4"/>
      <c r="C99" s="4"/>
      <c r="D99" s="4"/>
      <c r="E99" s="4"/>
      <c r="F99" s="4"/>
      <c r="G99" s="4"/>
      <c r="H99" s="4"/>
      <c r="I99" s="4"/>
      <c r="J99" s="5"/>
    </row>
    <row r="100" spans="1:10" ht="12.75">
      <c r="A100" s="3"/>
      <c r="B100" s="4"/>
      <c r="C100" s="4"/>
      <c r="D100" s="4"/>
      <c r="E100" s="4"/>
      <c r="F100" s="4"/>
      <c r="G100" s="4"/>
      <c r="H100" s="4"/>
      <c r="I100" s="4"/>
      <c r="J100" s="5"/>
    </row>
    <row r="101" spans="1:10" ht="12.75">
      <c r="A101" s="3"/>
      <c r="B101" s="4"/>
      <c r="C101" s="4"/>
      <c r="D101" s="4"/>
      <c r="E101" s="4"/>
      <c r="F101" s="4"/>
      <c r="G101" s="4"/>
      <c r="H101" s="4"/>
      <c r="I101" s="4"/>
      <c r="J101" s="5"/>
    </row>
    <row r="102" spans="1:10" ht="12.75">
      <c r="A102" s="3"/>
      <c r="B102" s="4"/>
      <c r="C102" s="4"/>
      <c r="D102" s="4"/>
      <c r="E102" s="4"/>
      <c r="F102" s="4"/>
      <c r="G102" s="4"/>
      <c r="H102" s="4"/>
      <c r="I102" s="4"/>
      <c r="J102" s="5"/>
    </row>
    <row r="103" spans="1:10" ht="12.75">
      <c r="A103" s="3"/>
      <c r="B103" s="4"/>
      <c r="C103" s="4"/>
      <c r="D103" s="4"/>
      <c r="E103" s="4"/>
      <c r="F103" s="4"/>
      <c r="G103" s="4"/>
      <c r="H103" s="4"/>
      <c r="I103" s="4"/>
      <c r="J103" s="5"/>
    </row>
    <row r="104" spans="1:10" ht="12.75">
      <c r="A104" s="3"/>
      <c r="B104" s="4"/>
      <c r="C104" s="4"/>
      <c r="D104" s="4"/>
      <c r="E104" s="4"/>
      <c r="F104" s="4"/>
      <c r="G104" s="4"/>
      <c r="H104" s="4"/>
      <c r="I104" s="4"/>
      <c r="J104" s="5"/>
    </row>
    <row r="105" spans="1:10" ht="12.75">
      <c r="A105" s="3"/>
      <c r="B105" s="4"/>
      <c r="C105" s="4"/>
      <c r="D105" s="4"/>
      <c r="E105" s="4"/>
      <c r="F105" s="4"/>
      <c r="G105" s="4"/>
      <c r="H105" s="4"/>
      <c r="I105" s="4"/>
      <c r="J105" s="5"/>
    </row>
    <row r="106" spans="1:10" ht="12.75">
      <c r="A106" s="3"/>
      <c r="B106" s="21" t="s">
        <v>23</v>
      </c>
      <c r="C106" s="4"/>
      <c r="D106" s="4"/>
      <c r="E106" s="4"/>
      <c r="F106" s="4"/>
      <c r="G106" s="4"/>
      <c r="H106" s="4"/>
      <c r="I106" s="4"/>
      <c r="J106" s="5"/>
    </row>
    <row r="107" spans="1:10" ht="13.5" thickBot="1">
      <c r="A107" s="6"/>
      <c r="B107" s="7"/>
      <c r="C107" s="7"/>
      <c r="D107" s="7"/>
      <c r="E107" s="7"/>
      <c r="F107" s="7"/>
      <c r="G107" s="7"/>
      <c r="H107" s="7"/>
      <c r="I107" s="7"/>
      <c r="J107" s="8"/>
    </row>
    <row r="108" ht="13.5" thickTop="1"/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3"/>
  <sheetViews>
    <sheetView workbookViewId="0" topLeftCell="A1">
      <selection activeCell="A2" sqref="A2"/>
    </sheetView>
  </sheetViews>
  <sheetFormatPr defaultColWidth="9.140625" defaultRowHeight="12.75"/>
  <cols>
    <col min="1" max="1" width="2.421875" style="0" customWidth="1"/>
    <col min="9" max="9" width="2.8515625" style="0" customWidth="1"/>
    <col min="17" max="17" width="2.7109375" style="0" customWidth="1"/>
    <col min="25" max="25" width="2.8515625" style="0" customWidth="1"/>
    <col min="33" max="33" width="2.421875" style="0" customWidth="1"/>
    <col min="41" max="41" width="2.7109375" style="0" customWidth="1"/>
  </cols>
  <sheetData>
    <row r="1" ht="12.75">
      <c r="A1" s="19" t="s">
        <v>24</v>
      </c>
    </row>
    <row r="133" ht="12.75">
      <c r="B133" s="19" t="s">
        <v>22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Golder Associates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gohara</dc:creator>
  <cp:keywords/>
  <dc:description/>
  <cp:lastModifiedBy>gohara</cp:lastModifiedBy>
  <cp:lastPrinted>2007-03-22T05:53:04Z</cp:lastPrinted>
  <dcterms:created xsi:type="dcterms:W3CDTF">2007-03-21T15:04:44Z</dcterms:created>
  <dcterms:modified xsi:type="dcterms:W3CDTF">2007-04-11T15:03:56Z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